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资金分配表" sheetId="6" r:id="rId1"/>
  </sheets>
  <calcPr calcId="144525"/>
</workbook>
</file>

<file path=xl/sharedStrings.xml><?xml version="1.0" encoding="utf-8"?>
<sst xmlns="http://schemas.openxmlformats.org/spreadsheetml/2006/main" count="34" uniqueCount="28">
  <si>
    <t>2020年度台州市区农村客运油价补贴资金分配明细表</t>
  </si>
  <si>
    <t>填报单位（盖章）：台州市公路与运输管理中心</t>
  </si>
  <si>
    <t>填报时间：</t>
  </si>
  <si>
    <t>序号</t>
  </si>
  <si>
    <t>属地</t>
  </si>
  <si>
    <t>企业名称</t>
  </si>
  <si>
    <t>车辆数量（辆）</t>
  </si>
  <si>
    <t>座位总数（座）</t>
  </si>
  <si>
    <t>年度营运里程数（公里）</t>
  </si>
  <si>
    <t>企业URB（座*公里）</t>
  </si>
  <si>
    <t>补贴金额/万公里每座（元）</t>
  </si>
  <si>
    <t>补贴资金（元）</t>
  </si>
  <si>
    <t>椒江区</t>
  </si>
  <si>
    <t>小计</t>
  </si>
  <si>
    <t>—</t>
  </si>
  <si>
    <t>浙江金豹运业有限公司</t>
  </si>
  <si>
    <t>路桥区</t>
  </si>
  <si>
    <t>台州市路桥金清汽车运输有限公司</t>
  </si>
  <si>
    <t>台州市华南交通发展有限公司</t>
  </si>
  <si>
    <t>台州市路桥汽车运输有限公司</t>
  </si>
  <si>
    <t xml:space="preserve">台州市路桥运输公司 </t>
  </si>
  <si>
    <t>台州市公交巴士有限公司</t>
  </si>
  <si>
    <t>合计</t>
  </si>
  <si>
    <t xml:space="preserve">制表人：       科室负责人：          中心业务分管领导：         中心财务分管领导：                               </t>
  </si>
  <si>
    <t>备注：1、补贴资金分配公式：各企业补贴资金=补贴金额/万公里每座*企业URB</t>
  </si>
  <si>
    <t xml:space="preserve">      2、补贴金额/万公里每座=总补贴资金/全市区URB</t>
  </si>
  <si>
    <t xml:space="preserve">      3、单车URB=座位数*年度营运里程数</t>
  </si>
  <si>
    <t xml:space="preserve">      4、2020年度总补贴资金344.61万元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</si>
</sst>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0.00_);[Red]\(0.00\)"/>
  </numFmts>
  <fonts count="30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24"/>
      <name val="仿宋_GB2312"/>
      <charset val="134"/>
    </font>
    <font>
      <sz val="16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18" fillId="0" borderId="0">
      <alignment vertical="center"/>
    </xf>
    <xf numFmtId="0" fontId="13" fillId="6" borderId="9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/>
    <xf numFmtId="0" fontId="12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3" fillId="0" borderId="0" xfId="55" applyFont="1" applyAlignment="1">
      <alignment horizontal="center" vertical="center"/>
    </xf>
    <xf numFmtId="0" fontId="4" fillId="0" borderId="0" xfId="55" applyFont="1" applyAlignment="1"/>
    <xf numFmtId="0" fontId="4" fillId="0" borderId="0" xfId="55" applyFont="1" applyAlignment="1"/>
    <xf numFmtId="0" fontId="4" fillId="0" borderId="0" xfId="55" applyFont="1"/>
    <xf numFmtId="0" fontId="4" fillId="0" borderId="1" xfId="55" applyFont="1" applyBorder="1" applyAlignment="1">
      <alignment horizontal="left"/>
    </xf>
    <xf numFmtId="0" fontId="5" fillId="0" borderId="2" xfId="55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/>
    </xf>
    <xf numFmtId="0" fontId="5" fillId="0" borderId="2" xfId="55" applyFont="1" applyBorder="1" applyAlignment="1">
      <alignment horizontal="center" vertical="center"/>
    </xf>
    <xf numFmtId="43" fontId="6" fillId="0" borderId="3" xfId="8" applyFont="1" applyFill="1" applyBorder="1" applyAlignment="1">
      <alignment horizontal="right" vertical="center"/>
    </xf>
    <xf numFmtId="0" fontId="5" fillId="2" borderId="2" xfId="55" applyFont="1" applyFill="1" applyBorder="1" applyAlignment="1">
      <alignment horizontal="center"/>
    </xf>
    <xf numFmtId="177" fontId="5" fillId="2" borderId="2" xfId="55" applyNumberFormat="1" applyFont="1" applyFill="1" applyBorder="1" applyAlignment="1">
      <alignment horizontal="center"/>
    </xf>
    <xf numFmtId="0" fontId="5" fillId="2" borderId="2" xfId="55" applyFont="1" applyFill="1" applyBorder="1" applyAlignment="1">
      <alignment horizontal="center" vertical="center"/>
    </xf>
    <xf numFmtId="176" fontId="5" fillId="2" borderId="2" xfId="55" applyNumberFormat="1" applyFont="1" applyFill="1" applyBorder="1" applyAlignment="1">
      <alignment horizontal="center"/>
    </xf>
    <xf numFmtId="0" fontId="2" fillId="2" borderId="2" xfId="55" applyFont="1" applyFill="1" applyBorder="1" applyAlignment="1">
      <alignment horizontal="center"/>
    </xf>
    <xf numFmtId="0" fontId="4" fillId="0" borderId="4" xfId="55" applyFont="1" applyBorder="1" applyAlignment="1">
      <alignment horizontal="left" vertical="center"/>
    </xf>
    <xf numFmtId="0" fontId="4" fillId="0" borderId="0" xfId="55" applyFont="1" applyBorder="1" applyAlignment="1">
      <alignment horizontal="left" vertical="center"/>
    </xf>
    <xf numFmtId="0" fontId="5" fillId="0" borderId="0" xfId="55" applyFont="1" applyBorder="1" applyAlignment="1">
      <alignment horizontal="left" vertical="center"/>
    </xf>
    <xf numFmtId="0" fontId="4" fillId="0" borderId="0" xfId="55" applyFont="1" applyBorder="1" applyAlignment="1">
      <alignment horizontal="left"/>
    </xf>
    <xf numFmtId="0" fontId="4" fillId="0" borderId="0" xfId="55" applyFont="1" applyAlignment="1">
      <alignment horizontal="left"/>
    </xf>
    <xf numFmtId="177" fontId="5" fillId="0" borderId="2" xfId="55" applyNumberFormat="1" applyFont="1" applyBorder="1" applyAlignment="1">
      <alignment horizontal="center" vertical="center" wrapText="1"/>
    </xf>
    <xf numFmtId="176" fontId="5" fillId="0" borderId="2" xfId="55" applyNumberFormat="1" applyFont="1" applyBorder="1" applyAlignment="1">
      <alignment horizontal="center"/>
    </xf>
    <xf numFmtId="177" fontId="5" fillId="0" borderId="2" xfId="55" applyNumberFormat="1" applyFont="1" applyBorder="1" applyAlignment="1">
      <alignment horizont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差_2015年度台州市城市公交中央油补发放明细表 -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31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好_2015年度台州市城市公交中央油补发放明细表 -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90" zoomScaleNormal="90" workbookViewId="0">
      <selection activeCell="F7" sqref="F7:F10"/>
    </sheetView>
  </sheetViews>
  <sheetFormatPr defaultColWidth="9" defaultRowHeight="14.4"/>
  <cols>
    <col min="1" max="1" width="9" style="2"/>
    <col min="2" max="2" width="8.75" style="2" customWidth="1"/>
    <col min="3" max="3" width="35.5" style="2" customWidth="1"/>
    <col min="4" max="4" width="9" style="2"/>
    <col min="5" max="5" width="11.3796296296296" style="2" customWidth="1"/>
    <col min="6" max="6" width="13.1296296296296" style="2" customWidth="1"/>
    <col min="7" max="7" width="18.8796296296296" style="2" customWidth="1"/>
    <col min="8" max="8" width="14.1296296296296" style="2" customWidth="1"/>
    <col min="9" max="9" width="17.25" style="3" customWidth="1"/>
    <col min="10" max="16384" width="9" style="2"/>
  </cols>
  <sheetData>
    <row r="1" ht="30.6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0.4" spans="1:9">
      <c r="A2" s="5" t="s">
        <v>1</v>
      </c>
      <c r="B2" s="5"/>
      <c r="C2" s="5"/>
      <c r="D2" s="6"/>
      <c r="E2" s="6"/>
      <c r="F2" s="7"/>
      <c r="G2" s="8" t="s">
        <v>2</v>
      </c>
      <c r="H2" s="8"/>
      <c r="I2" s="8"/>
    </row>
    <row r="3" ht="28.8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23" t="s">
        <v>11</v>
      </c>
    </row>
    <row r="4" spans="1:9">
      <c r="A4" s="10">
        <v>1</v>
      </c>
      <c r="B4" s="11" t="s">
        <v>12</v>
      </c>
      <c r="C4" s="10" t="s">
        <v>13</v>
      </c>
      <c r="D4" s="10">
        <v>17</v>
      </c>
      <c r="E4" s="10">
        <v>323</v>
      </c>
      <c r="F4" s="12">
        <v>288338.35</v>
      </c>
      <c r="G4" s="13">
        <v>5478428.65</v>
      </c>
      <c r="H4" s="10" t="s">
        <v>14</v>
      </c>
      <c r="I4" s="24">
        <f>I5</f>
        <v>119066.413756696</v>
      </c>
    </row>
    <row r="5" spans="1:9">
      <c r="A5" s="13">
        <v>2</v>
      </c>
      <c r="B5" s="11"/>
      <c r="C5" s="13" t="s">
        <v>15</v>
      </c>
      <c r="D5" s="13">
        <v>17</v>
      </c>
      <c r="E5" s="13">
        <v>323</v>
      </c>
      <c r="F5" s="12">
        <v>288338.35</v>
      </c>
      <c r="G5" s="13">
        <v>5478428.65</v>
      </c>
      <c r="H5" s="14">
        <f>3446100/G13*10000</f>
        <v>217.336797398459</v>
      </c>
      <c r="I5" s="14">
        <f>H5*G5/10000</f>
        <v>119066.413756696</v>
      </c>
    </row>
    <row r="6" spans="1:9">
      <c r="A6" s="13">
        <v>3</v>
      </c>
      <c r="B6" s="15" t="s">
        <v>16</v>
      </c>
      <c r="C6" s="13" t="s">
        <v>13</v>
      </c>
      <c r="D6" s="13">
        <v>23</v>
      </c>
      <c r="E6" s="13">
        <v>663</v>
      </c>
      <c r="F6" s="16"/>
      <c r="G6" s="16"/>
      <c r="H6" s="14" t="s">
        <v>14</v>
      </c>
      <c r="I6" s="14">
        <f>I7+I8+I9+I10</f>
        <v>729778.714387682</v>
      </c>
    </row>
    <row r="7" spans="1:9">
      <c r="A7" s="10">
        <v>4</v>
      </c>
      <c r="B7" s="15"/>
      <c r="C7" s="13" t="s">
        <v>17</v>
      </c>
      <c r="D7" s="13">
        <v>8</v>
      </c>
      <c r="E7" s="13">
        <v>324</v>
      </c>
      <c r="F7" s="16">
        <v>231575</v>
      </c>
      <c r="G7" s="16">
        <v>12974039</v>
      </c>
      <c r="H7" s="14">
        <f>3446100/G13*10000</f>
        <v>217.336797398459</v>
      </c>
      <c r="I7" s="14">
        <f t="shared" ref="I7:I12" si="0">H7*G7/10000</f>
        <v>281973.60855827</v>
      </c>
    </row>
    <row r="8" spans="1:9">
      <c r="A8" s="13">
        <v>5</v>
      </c>
      <c r="B8" s="15"/>
      <c r="C8" s="13" t="s">
        <v>18</v>
      </c>
      <c r="D8" s="13">
        <v>9</v>
      </c>
      <c r="E8" s="13">
        <v>171</v>
      </c>
      <c r="F8" s="16">
        <v>538915</v>
      </c>
      <c r="G8" s="16">
        <v>10239385</v>
      </c>
      <c r="H8" s="14">
        <f>3446100/G13*10000</f>
        <v>217.336797398459</v>
      </c>
      <c r="I8" s="14">
        <f t="shared" si="0"/>
        <v>222539.514322982</v>
      </c>
    </row>
    <row r="9" spans="1:9">
      <c r="A9" s="13">
        <v>6</v>
      </c>
      <c r="B9" s="15"/>
      <c r="C9" s="13" t="s">
        <v>19</v>
      </c>
      <c r="D9" s="13">
        <v>4</v>
      </c>
      <c r="E9" s="13">
        <v>112</v>
      </c>
      <c r="F9" s="16">
        <v>252252</v>
      </c>
      <c r="G9" s="16">
        <v>7063056</v>
      </c>
      <c r="H9" s="14">
        <f>3446100/G13*10000</f>
        <v>217.336797398459</v>
      </c>
      <c r="I9" s="14">
        <f t="shared" si="0"/>
        <v>153506.197088597</v>
      </c>
    </row>
    <row r="10" spans="1:9">
      <c r="A10" s="10">
        <v>7</v>
      </c>
      <c r="B10" s="15"/>
      <c r="C10" s="13" t="s">
        <v>20</v>
      </c>
      <c r="D10" s="17">
        <v>2</v>
      </c>
      <c r="E10" s="13">
        <v>56</v>
      </c>
      <c r="F10" s="16">
        <v>117920</v>
      </c>
      <c r="G10" s="16">
        <v>3301760</v>
      </c>
      <c r="H10" s="14">
        <f>3446100/G13*10000</f>
        <v>217.336797398459</v>
      </c>
      <c r="I10" s="14">
        <f t="shared" si="0"/>
        <v>71759.3944178335</v>
      </c>
    </row>
    <row r="11" spans="1:9">
      <c r="A11" s="13">
        <v>8</v>
      </c>
      <c r="B11" s="15"/>
      <c r="C11" s="13" t="s">
        <v>13</v>
      </c>
      <c r="D11" s="17">
        <v>104</v>
      </c>
      <c r="E11" s="17">
        <v>2615</v>
      </c>
      <c r="F11" s="14">
        <v>4192227</v>
      </c>
      <c r="G11" s="14">
        <v>119503687.5</v>
      </c>
      <c r="H11" s="14" t="s">
        <v>14</v>
      </c>
      <c r="I11" s="14">
        <f>I12</f>
        <v>2597254.87185562</v>
      </c>
    </row>
    <row r="12" spans="1:9">
      <c r="A12" s="13">
        <v>9</v>
      </c>
      <c r="B12" s="15" t="s">
        <v>14</v>
      </c>
      <c r="C12" s="13" t="s">
        <v>21</v>
      </c>
      <c r="D12" s="17">
        <v>104</v>
      </c>
      <c r="E12" s="13">
        <v>2615</v>
      </c>
      <c r="F12" s="14">
        <v>4192227</v>
      </c>
      <c r="G12" s="14">
        <v>119503687.5</v>
      </c>
      <c r="H12" s="14">
        <f>3446100/G13*10000</f>
        <v>217.336797398459</v>
      </c>
      <c r="I12" s="14">
        <f t="shared" si="0"/>
        <v>2597254.87185562</v>
      </c>
    </row>
    <row r="13" spans="1:9">
      <c r="A13" s="10" t="s">
        <v>22</v>
      </c>
      <c r="B13" s="10"/>
      <c r="C13" s="10"/>
      <c r="D13" s="10"/>
      <c r="E13" s="10"/>
      <c r="F13" s="10"/>
      <c r="G13" s="10">
        <v>158560356.15</v>
      </c>
      <c r="H13" s="10" t="s">
        <v>14</v>
      </c>
      <c r="I13" s="25">
        <f>I4+I6+I11</f>
        <v>3446100</v>
      </c>
    </row>
    <row r="14" spans="1:9">
      <c r="A14" s="18" t="s">
        <v>23</v>
      </c>
      <c r="B14" s="18"/>
      <c r="C14" s="18"/>
      <c r="D14" s="18"/>
      <c r="E14" s="18"/>
      <c r="F14" s="18"/>
      <c r="G14" s="18"/>
      <c r="H14" s="18"/>
      <c r="I14" s="18"/>
    </row>
    <row r="15" ht="20.4" spans="1:9">
      <c r="A15" s="19"/>
      <c r="B15" s="19"/>
      <c r="C15" s="19"/>
      <c r="D15" s="19"/>
      <c r="E15" s="19"/>
      <c r="F15" s="19"/>
      <c r="G15" s="19"/>
      <c r="H15" s="19"/>
      <c r="I15" s="19"/>
    </row>
    <row r="16" ht="20.4" spans="1:9">
      <c r="A16" s="19"/>
      <c r="B16" s="19"/>
      <c r="C16" s="19"/>
      <c r="D16" s="19"/>
      <c r="E16" s="19"/>
      <c r="F16" s="19"/>
      <c r="G16" s="19"/>
      <c r="H16" s="19"/>
      <c r="I16" s="19"/>
    </row>
    <row r="17" ht="20.4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20"/>
      <c r="B18" s="20"/>
      <c r="C18" s="20"/>
      <c r="D18" s="20"/>
      <c r="E18" s="20"/>
      <c r="F18" s="20"/>
      <c r="G18" s="20"/>
      <c r="H18" s="20"/>
      <c r="I18" s="20"/>
    </row>
    <row r="19" ht="20.4" spans="1:9">
      <c r="A19" s="21" t="s">
        <v>24</v>
      </c>
      <c r="B19" s="21"/>
      <c r="C19" s="21"/>
      <c r="D19" s="21"/>
      <c r="E19" s="21"/>
      <c r="F19" s="21"/>
      <c r="G19" s="21"/>
      <c r="H19" s="21"/>
      <c r="I19" s="21"/>
    </row>
    <row r="20" ht="20.4" spans="1:9">
      <c r="A20" s="22" t="s">
        <v>25</v>
      </c>
      <c r="B20" s="22"/>
      <c r="C20" s="22"/>
      <c r="D20" s="22"/>
      <c r="E20" s="22"/>
      <c r="F20" s="22"/>
      <c r="G20" s="22"/>
      <c r="H20" s="22"/>
      <c r="I20" s="22"/>
    </row>
    <row r="21" ht="20.4" spans="1:9">
      <c r="A21" s="22" t="s">
        <v>26</v>
      </c>
      <c r="B21" s="22"/>
      <c r="C21" s="22"/>
      <c r="D21" s="22"/>
      <c r="E21" s="22"/>
      <c r="F21" s="22"/>
      <c r="G21" s="22"/>
      <c r="H21" s="22"/>
      <c r="I21" s="22"/>
    </row>
    <row r="22" ht="20.4" spans="1:9">
      <c r="A22" s="22" t="s">
        <v>27</v>
      </c>
      <c r="B22" s="22"/>
      <c r="C22" s="22"/>
      <c r="D22" s="22"/>
      <c r="E22" s="22"/>
      <c r="F22" s="22"/>
      <c r="G22" s="22"/>
      <c r="H22" s="22"/>
      <c r="I22" s="22"/>
    </row>
  </sheetData>
  <mergeCells count="10">
    <mergeCell ref="A1:I1"/>
    <mergeCell ref="G2:I2"/>
    <mergeCell ref="A13:C13"/>
    <mergeCell ref="A19:I19"/>
    <mergeCell ref="A20:I20"/>
    <mergeCell ref="A21:I21"/>
    <mergeCell ref="A22:I22"/>
    <mergeCell ref="B4:B5"/>
    <mergeCell ref="B6:B10"/>
    <mergeCell ref="A14:I15"/>
  </mergeCells>
  <printOptions horizontalCentered="1"/>
  <pageMargins left="0.196527777777778" right="0.196527777777778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陈挺</cp:lastModifiedBy>
  <dcterms:created xsi:type="dcterms:W3CDTF">2018-04-04T00:44:00Z</dcterms:created>
  <cp:lastPrinted>2018-05-08T09:06:00Z</cp:lastPrinted>
  <dcterms:modified xsi:type="dcterms:W3CDTF">2021-04-08T06:57:42Z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614566A9EC364559A583C703C6835309</vt:lpwstr>
  </property>
  <property fmtid="{D5CDD505-2E9C-101B-9397-08002B2CF9AE}" pid="3" name="KSOProductBuildVer">
    <vt:lpwstr>2052-11.1.0.10356</vt:lpwstr>
  </property>
</Properties>
</file>